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8135" windowHeight="12015"/>
  </bookViews>
  <sheets>
    <sheet name="rekapitulace" sheetId="3" r:id="rId1"/>
    <sheet name="kaceni" sheetId="4" r:id="rId2"/>
    <sheet name="montáž" sheetId="2" r:id="rId3"/>
    <sheet name="rostliny" sheetId="5" r:id="rId4"/>
  </sheets>
  <definedNames>
    <definedName name="_xlnm.Print_Area" localSheetId="2">montáž!$A$1:$F$81</definedName>
    <definedName name="_xlnm.Print_Area" localSheetId="0">rekapitulace!$A$1:$F$24</definedName>
  </definedNames>
  <calcPr calcId="145621"/>
</workbook>
</file>

<file path=xl/calcChain.xml><?xml version="1.0" encoding="utf-8"?>
<calcChain xmlns="http://schemas.openxmlformats.org/spreadsheetml/2006/main">
  <c r="F55" i="2" l="1"/>
  <c r="F45" i="2"/>
  <c r="F43" i="2"/>
  <c r="F42" i="2"/>
  <c r="F41" i="2"/>
  <c r="F40" i="2"/>
  <c r="F39" i="2"/>
  <c r="F38" i="2"/>
  <c r="F37" i="2"/>
  <c r="F36" i="2"/>
  <c r="F35" i="2"/>
  <c r="F58" i="2"/>
  <c r="F57" i="2"/>
  <c r="F34" i="2"/>
  <c r="F33" i="2"/>
  <c r="F32" i="2"/>
  <c r="F31" i="2"/>
  <c r="F30" i="2"/>
  <c r="F74" i="2"/>
  <c r="F73" i="2"/>
  <c r="G12" i="5"/>
  <c r="G11" i="5"/>
  <c r="G10" i="5"/>
  <c r="F6" i="4"/>
  <c r="F4" i="4"/>
  <c r="F3" i="4"/>
  <c r="G13" i="5" l="1"/>
  <c r="F52" i="2"/>
  <c r="F64" i="2" l="1"/>
  <c r="F54" i="2" l="1"/>
  <c r="F53" i="2"/>
  <c r="F18" i="2"/>
  <c r="F17" i="2"/>
  <c r="F13" i="2"/>
  <c r="F12" i="2"/>
  <c r="F16" i="2"/>
  <c r="F15" i="2" l="1"/>
  <c r="F7" i="2"/>
  <c r="F4" i="2"/>
  <c r="F61" i="2" l="1"/>
  <c r="F9" i="2"/>
  <c r="F8" i="2"/>
  <c r="F5" i="4"/>
  <c r="G6" i="5" l="1"/>
  <c r="G7" i="5" s="1"/>
  <c r="F44" i="2" s="1"/>
  <c r="F47" i="2" s="1"/>
  <c r="C11" i="3" s="1"/>
  <c r="F6" i="2"/>
  <c r="F65" i="2" l="1"/>
  <c r="F66" i="2"/>
  <c r="F63" i="2"/>
  <c r="F62" i="2"/>
  <c r="F60" i="2"/>
  <c r="F59" i="2"/>
  <c r="F56" i="2"/>
  <c r="F68" i="2" l="1"/>
  <c r="C12" i="3" s="1"/>
  <c r="F7" i="4" l="1"/>
  <c r="F11" i="2" l="1"/>
  <c r="F10" i="2"/>
  <c r="F77" i="2" l="1"/>
  <c r="F76" i="2"/>
  <c r="F75" i="2"/>
  <c r="F14" i="2" l="1"/>
  <c r="F9" i="4" l="1"/>
  <c r="F11" i="4" s="1"/>
  <c r="F8" i="4"/>
  <c r="C9" i="3" l="1"/>
  <c r="F79" i="2" l="1"/>
  <c r="F78" i="2"/>
  <c r="F21" i="2"/>
  <c r="F20" i="2"/>
  <c r="F19" i="2"/>
  <c r="F5" i="2"/>
  <c r="F3" i="2"/>
  <c r="F23" i="2" l="1"/>
  <c r="F81" i="2"/>
  <c r="C13" i="3"/>
  <c r="C10" i="3"/>
  <c r="C14" i="3" l="1"/>
  <c r="C15" i="3" s="1"/>
  <c r="C16" i="3" s="1"/>
</calcChain>
</file>

<file path=xl/sharedStrings.xml><?xml version="1.0" encoding="utf-8"?>
<sst xmlns="http://schemas.openxmlformats.org/spreadsheetml/2006/main" count="292" uniqueCount="164">
  <si>
    <t>č.pol.</t>
  </si>
  <si>
    <t>popis položky</t>
  </si>
  <si>
    <t>m.j.</t>
  </si>
  <si>
    <t>počet</t>
  </si>
  <si>
    <t>cena Kč</t>
  </si>
  <si>
    <t>cena celkem</t>
  </si>
  <si>
    <t>ks</t>
  </si>
  <si>
    <t>R-položka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</si>
  <si>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</si>
  <si>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t</t>
  </si>
  <si>
    <t>998 23-1311</t>
  </si>
  <si>
    <t>celkem</t>
  </si>
  <si>
    <t>184 80-2111</t>
  </si>
  <si>
    <t>MAT</t>
  </si>
  <si>
    <t>l</t>
  </si>
  <si>
    <t>183 40-3114</t>
  </si>
  <si>
    <t>183 40-3153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</si>
  <si>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</si>
  <si>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185 80-2113</t>
  </si>
  <si>
    <t>Hnojení umělým hnojivem celoplošné 30 g/m2 v rov.</t>
  </si>
  <si>
    <t>Hnojivo (NPK)</t>
  </si>
  <si>
    <t>kg</t>
  </si>
  <si>
    <t xml:space="preserve"> </t>
  </si>
  <si>
    <t>183 40-3161</t>
  </si>
  <si>
    <t>185 80-3111</t>
  </si>
  <si>
    <t>Ošetření trávníku jednorázové v rovině</t>
  </si>
  <si>
    <t>184 80-2611</t>
  </si>
  <si>
    <t>Selektivní herbicid např. Bofix (40 ml/100 m2)</t>
  </si>
  <si>
    <t>REKAPITULACE</t>
  </si>
  <si>
    <t>CENA CELKEM bez  DPH</t>
  </si>
  <si>
    <t>DPH 21%</t>
  </si>
  <si>
    <t>CENA CELKEM s  DPH</t>
  </si>
  <si>
    <t>Biologická likvidace odpadu (poplatek za uložení na kompostárnu)</t>
  </si>
  <si>
    <t>Celkem</t>
  </si>
  <si>
    <t>Přesun hmot pro sadovnické a krajinářské úpravy do vzdálenosti  5000 m
vč. odvozu a likvidace bioodpadu po chemickém odplevelení, dopravu nad 5 km připočítat k ceně</t>
  </si>
  <si>
    <t xml:space="preserve">Obdělání půdy válením v rovině </t>
  </si>
  <si>
    <t>Založení trávníků</t>
  </si>
  <si>
    <t xml:space="preserve">Založení trávníků  </t>
  </si>
  <si>
    <t>Chemické odplevelení po založení v rovině (např. Bofix)</t>
  </si>
  <si>
    <t>185 85-1121</t>
  </si>
  <si>
    <t>Dovoz vody pro zálivku do 1 000 m (pokud nebude k dispozici z vodovodního řádu)</t>
  </si>
  <si>
    <t>185 85-1129</t>
  </si>
  <si>
    <t xml:space="preserve">Přesun hmot pro sadovnické a krajinářské úpravy do vzdálenosti  5000 m </t>
  </si>
  <si>
    <t xml:space="preserve">Příprava ploch </t>
  </si>
  <si>
    <t>Silvamix</t>
  </si>
  <si>
    <t>kpl</t>
  </si>
  <si>
    <t>Výsadba keřů</t>
  </si>
  <si>
    <t>Mulčovací kůra</t>
  </si>
  <si>
    <t>Rostlinný materiál - keře viz tabulka</t>
  </si>
  <si>
    <t xml:space="preserve">substrát pod trávník </t>
  </si>
  <si>
    <t>latinský název</t>
  </si>
  <si>
    <t>český název</t>
  </si>
  <si>
    <t>velikost</t>
  </si>
  <si>
    <t>počet kusů</t>
  </si>
  <si>
    <t>SEZNAM NAVRŽENÝCH DŘEVIN</t>
  </si>
  <si>
    <t>cena/1 ks</t>
  </si>
  <si>
    <t>K 125/150</t>
  </si>
  <si>
    <t>184 80-2211</t>
  </si>
  <si>
    <t>183 40-3253</t>
  </si>
  <si>
    <t>Obdělání půdy hrabáním v rovině  do 1 : 5</t>
  </si>
  <si>
    <t>182 30-1121</t>
  </si>
  <si>
    <t>substrát  pod keře</t>
  </si>
  <si>
    <t>185 80-2123</t>
  </si>
  <si>
    <t>184 91-1422</t>
  </si>
  <si>
    <t>184 80-1132</t>
  </si>
  <si>
    <t>Obdělání půdy hrabáním na svahu 1:2 (vyhrabání po postřiku) - keře na svahu</t>
  </si>
  <si>
    <t>Obdělání půdy hrabáním na svahu do 1:2</t>
  </si>
  <si>
    <t>Hnojení umělým hnojivem celoplošné 30 g/m2 na svahu do 1:2</t>
  </si>
  <si>
    <t>Doprava nad 5 km - doplní dodavatel dle skutečné vzdálenosti</t>
  </si>
  <si>
    <t>Doprava všech materiálů přes 5 km - doplní dodavatel dle jejich zdroje</t>
  </si>
  <si>
    <t>Přesun hmot pro sadovnické a krajinářské úpravy do 5000 m</t>
  </si>
  <si>
    <t>Obdělání půdy hrabáním v rovině do 1 : 5 (vyhrabání po postřiku) - trávníky v rovině</t>
  </si>
  <si>
    <t>Obdělání půdy kultivátorováním v rovině do 1 : 5 (trávníky v rovině)</t>
  </si>
  <si>
    <t>111 21-2212</t>
  </si>
  <si>
    <t>112 15-1353</t>
  </si>
  <si>
    <t>112 20-1133</t>
  </si>
  <si>
    <t>Odstranění pařezu na svahu 1:5-1:2 o prům. pařezu na řezné ploše 300-400 mm*</t>
  </si>
  <si>
    <t>Odstranění nevhodných dřevin do 1 m s odstr. pařezu na svahu 1:5 -1:2 (výška do 1 m)*</t>
  </si>
  <si>
    <t>Odstranění stávajících starších pařezů na svahu 1:5-1:2 o prům. 150-300 mm**</t>
  </si>
  <si>
    <t>181 41-1131</t>
  </si>
  <si>
    <t>Založení trávníku parkového v rovině a na svahu do 1 : 5 výsevem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</si>
  <si>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</si>
  <si>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Travní osivo - parková směs, 25-30g/m2 (cca 950 m2)</t>
  </si>
  <si>
    <t>Chemické odplevelení půdy před založením kultury na svahu do 1:2 postřikem Roundup - rozsah dle aktuálního stavu před realizací, zde počítáno 100 % plochy nových keřů na svahu*</t>
  </si>
  <si>
    <t>rozprostření a urovnání zeminy v rovině do 1:5 do tl. 10 cm pod trávník</t>
  </si>
  <si>
    <t>181 30-1101</t>
  </si>
  <si>
    <t xml:space="preserve">rozprostření a urovnání zeminy na svahu 1:5 do 1:2 do tl. 10 cm pod keře </t>
  </si>
  <si>
    <t>bm</t>
  </si>
  <si>
    <t>Výsadba stromů</t>
  </si>
  <si>
    <t xml:space="preserve">  </t>
  </si>
  <si>
    <t>Zahradnický substrát do jam stromů (vrchní)</t>
  </si>
  <si>
    <r>
      <t>m</t>
    </r>
    <r>
      <rPr>
        <vertAlign val="superscript"/>
        <sz val="11"/>
        <color indexed="8"/>
        <rFont val="Calibri"/>
        <family val="2"/>
        <charset val="238"/>
      </rPr>
      <t>3</t>
    </r>
  </si>
  <si>
    <t>184 21-5133</t>
  </si>
  <si>
    <t>Ukotvení dřeviny 3 kůly délky 2-3 m/strom vč. úvazku</t>
  </si>
  <si>
    <t>sada</t>
  </si>
  <si>
    <t>3 kůly vč. úvazku/strom</t>
  </si>
  <si>
    <t>Rákosová rohož</t>
  </si>
  <si>
    <t>voda na zalití stromu 100 l/strom</t>
  </si>
  <si>
    <t>Příplatek za dovoz vody za každých 1 000 m - zde připočítáno 4 000 m (17,80,-/1 km)</t>
  </si>
  <si>
    <t>Rostlinný materiál viz tabulka</t>
  </si>
  <si>
    <t>Doprava přes 5 km - stanoví dodavatel dle zdroje materiálů, vč. odvozu výkopku z jam</t>
  </si>
  <si>
    <t>* pokud bude terén po stavbě před zakládáním trávníků bezplevelný, postřik nebude aplikován.</t>
  </si>
  <si>
    <r>
      <rPr>
        <b/>
        <sz val="11"/>
        <rFont val="Calibri"/>
        <family val="2"/>
        <charset val="238"/>
        <scheme val="minor"/>
      </rPr>
      <t xml:space="preserve"> Stavbou</t>
    </r>
    <r>
      <rPr>
        <sz val="11"/>
        <rFont val="Calibri"/>
        <family val="2"/>
        <charset val="238"/>
        <scheme val="minor"/>
      </rPr>
      <t xml:space="preserve"> budou plochy pro zeleň vyčištěny a ohumusovány zeminou ze skrývky na kótu - 10 cm pod finální terén.</t>
    </r>
  </si>
  <si>
    <t>Hloubení jamek pro stromy s 50 % výměnou, do 0,4 -1 m3 na svahu 1:5-1:2 (0,5 m3)</t>
  </si>
  <si>
    <t>183 10-2221</t>
  </si>
  <si>
    <t>Hloubení jamek 0,05-0,125 s 50 % výměnou zeminy na svahu 1:5 -1:2 - strom. keře (SK)</t>
  </si>
  <si>
    <t>183 10-2214</t>
  </si>
  <si>
    <t>Hloubení jamek 0,005-0,01 m3 bez výměny zeminy na svahu 1:5-1:2</t>
  </si>
  <si>
    <t>183 11-2130</t>
  </si>
  <si>
    <t>Výsadba dřeviny s balem na svahu 1:5-1:2 při prům. balu 400-500 mm - strom. keře se zalitím</t>
  </si>
  <si>
    <t>184 10-2124</t>
  </si>
  <si>
    <t>184 10-2121</t>
  </si>
  <si>
    <t>Výsadba dřeviny s balem na svahu 1:5-1:2 při prům. balu 100-200  mm - keře se zalitím*</t>
  </si>
  <si>
    <t>* výsadba do svahu zpevněného prkny</t>
  </si>
  <si>
    <t>Zahradnický substrát do jamek (strom. keře)</t>
  </si>
  <si>
    <t>voda na zálivku keřů (20 l/m2+ strom.keře)</t>
  </si>
  <si>
    <t>Mulčování vysazených rostlin kůrou tl. do 10 cm na svahu 1:5 do 1:2</t>
  </si>
  <si>
    <t xml:space="preserve">Ošetření vysazených keřů ve skupinách na svahu 1:5 do 1:2 </t>
  </si>
  <si>
    <t>kůl vč. úvazku/SK</t>
  </si>
  <si>
    <t>184 21-5112</t>
  </si>
  <si>
    <t xml:space="preserve">Ukotvení dřeviny 1 kůlem délky 1-2 m/strom.keř vč. úvazku </t>
  </si>
  <si>
    <t>Výsadba dřeviny s balem  prům. 50-60 cm do předem vyhl.jámy se zalitím, na svahu 1:5-1:2</t>
  </si>
  <si>
    <t>184 10-2125</t>
  </si>
  <si>
    <t>Hnojení tabletovým hnojivem, na svahu. k jednotl. rostl., (Silvamix 5 ks/strom), 1 ks 10 g</t>
  </si>
  <si>
    <t>185 80-2124</t>
  </si>
  <si>
    <t>Roundup 5 l/ha (popř. Clinic apod.)</t>
  </si>
  <si>
    <t>označ.</t>
  </si>
  <si>
    <t>S</t>
  </si>
  <si>
    <t>Acer campestre</t>
  </si>
  <si>
    <t xml:space="preserve">javor babyka </t>
  </si>
  <si>
    <t>B 8/10</t>
  </si>
  <si>
    <t>SK</t>
  </si>
  <si>
    <t>javor amurský</t>
  </si>
  <si>
    <t>K</t>
  </si>
  <si>
    <t>Spiraea bumalda Anthony Waterer</t>
  </si>
  <si>
    <t>tavolník</t>
  </si>
  <si>
    <t>K 20/30</t>
  </si>
  <si>
    <t>P</t>
  </si>
  <si>
    <t>Cotoneaster suecicus Coral Beauty</t>
  </si>
  <si>
    <t>skalník</t>
  </si>
  <si>
    <t>K 15/20</t>
  </si>
  <si>
    <t>STROMY</t>
  </si>
  <si>
    <t>KEŘE</t>
  </si>
  <si>
    <t>Rekonstrukce opěrné stěny vč. přilehlé komunikace Tálínská</t>
  </si>
  <si>
    <t xml:space="preserve">Není zde zahrnuta povýsadbová a rozvojová péče o zeleň. </t>
  </si>
  <si>
    <t>V Praze  12/2018</t>
  </si>
  <si>
    <t xml:space="preserve">*  v rozpočtu není zahrnuta zemina na zásyp jam po pařezech, terénní úpravy svahu (sejmutí a navazení ornice) jsou v rozpočtu stavby </t>
  </si>
  <si>
    <t>** stávající pařezy jsou orientačně zakresleny v situaci dendrologického průzkumu. Mohou být odstraněny i stavbou v rámci HTÚ svahu.</t>
  </si>
  <si>
    <t>Chemické odplevelení půdy před založením kultury v rovině postřikem Roundup - rozsah dle aktuálního stavu před realizací, zde počítáno 100 % ploch nových trávníků v rovině *</t>
  </si>
  <si>
    <t xml:space="preserve">Kácení stromu postupné se spoušť. o prům. na ploše pařezu 300-400 mm na svahu 1:5- 1:2 </t>
  </si>
  <si>
    <t>Kácení stromu směrové v celku s průměrem kmene do 10 cm (výška 2-2,5 m) 
na svahu 1:5-1:2  vč. odstranění pařezů</t>
  </si>
  <si>
    <t>Zpevnění svahu prkny vč. materiálu a kotvících prvků na svahu 1:5 do 1:2 (37 m2)</t>
  </si>
  <si>
    <t>Zhotovení závlahové mísy prům. do 1 m na svahu 1:5-1:2</t>
  </si>
  <si>
    <t>184 21-5422</t>
  </si>
  <si>
    <t>Acer ginnala vícekmen sol.</t>
  </si>
  <si>
    <t>Ošetření vysazených stromů na svahu do 1:2</t>
  </si>
  <si>
    <t>184 80-1122</t>
  </si>
  <si>
    <t>Zhotovení obalu kmene z rákos.rohože na svahu (0,3m2/ strom)</t>
  </si>
  <si>
    <t>184 50-1142</t>
  </si>
  <si>
    <t>Obdělání půdy kultivátorováním na svahu do 1:2 (keře na svahu)</t>
  </si>
  <si>
    <t>183 40-3115</t>
  </si>
  <si>
    <t>PRAHA 14 - Kyje</t>
  </si>
  <si>
    <t>Kácení</t>
  </si>
  <si>
    <t>SADOVÉ ÚPRAVY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</si>
</sst>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0" xfId="0" applyFont="1" applyFill="1"/>
    <xf numFmtId="0" fontId="0" fillId="0" borderId="1" xfId="0" applyBorder="1"/>
    <xf numFmtId="0" fontId="0" fillId="0" borderId="0" xfId="0" applyBorder="1"/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Fill="1" applyBorder="1"/>
    <xf numFmtId="0" fontId="2" fillId="0" borderId="1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1" fillId="2" borderId="0" xfId="0" applyNumberFormat="1" applyFont="1" applyFill="1" applyAlignment="1">
      <alignment horizontal="right"/>
    </xf>
    <xf numFmtId="4" fontId="1" fillId="2" borderId="0" xfId="0" applyNumberFormat="1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4" fontId="0" fillId="0" borderId="1" xfId="0" applyNumberFormat="1" applyFill="1" applyBorder="1" applyAlignment="1">
      <alignment horizontal="right"/>
    </xf>
    <xf numFmtId="0" fontId="0" fillId="0" borderId="0" xfId="0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1" fillId="0" borderId="2" xfId="0" applyNumberFormat="1" applyFont="1" applyBorder="1"/>
    <xf numFmtId="0" fontId="0" fillId="0" borderId="0" xfId="0" applyAlignment="1">
      <alignment horizontal="right"/>
    </xf>
    <xf numFmtId="0" fontId="0" fillId="0" borderId="3" xfId="0" applyBorder="1" applyAlignment="1">
      <alignment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4" fillId="0" borderId="0" xfId="0" applyFont="1"/>
    <xf numFmtId="0" fontId="6" fillId="0" borderId="0" xfId="0" applyFont="1" applyFill="1"/>
    <xf numFmtId="0" fontId="7" fillId="0" borderId="0" xfId="0" applyFont="1"/>
    <xf numFmtId="164" fontId="4" fillId="0" borderId="2" xfId="0" applyNumberFormat="1" applyFont="1" applyBorder="1"/>
    <xf numFmtId="164" fontId="0" fillId="0" borderId="2" xfId="0" applyNumberFormat="1" applyBorder="1"/>
    <xf numFmtId="0" fontId="1" fillId="0" borderId="0" xfId="0" applyFont="1"/>
    <xf numFmtId="0" fontId="0" fillId="2" borderId="0" xfId="0" applyFill="1"/>
    <xf numFmtId="0" fontId="5" fillId="2" borderId="0" xfId="0" applyFont="1" applyFill="1"/>
    <xf numFmtId="4" fontId="0" fillId="0" borderId="3" xfId="0" applyNumberFormat="1" applyBorder="1" applyAlignment="1">
      <alignment horizontal="right"/>
    </xf>
    <xf numFmtId="0" fontId="1" fillId="0" borderId="2" xfId="0" applyFont="1" applyFill="1" applyBorder="1" applyAlignment="1">
      <alignment wrapText="1"/>
    </xf>
    <xf numFmtId="4" fontId="1" fillId="0" borderId="0" xfId="0" applyNumberFormat="1" applyFont="1" applyBorder="1"/>
    <xf numFmtId="164" fontId="4" fillId="0" borderId="4" xfId="0" applyNumberFormat="1" applyFont="1" applyBorder="1"/>
    <xf numFmtId="0" fontId="0" fillId="0" borderId="0" xfId="0" applyFont="1"/>
    <xf numFmtId="0" fontId="8" fillId="0" borderId="0" xfId="0" applyFont="1"/>
    <xf numFmtId="4" fontId="1" fillId="0" borderId="4" xfId="0" applyNumberFormat="1" applyFont="1" applyBorder="1"/>
    <xf numFmtId="0" fontId="0" fillId="0" borderId="6" xfId="0" applyFont="1" applyFill="1" applyBorder="1"/>
    <xf numFmtId="0" fontId="0" fillId="0" borderId="7" xfId="0" applyFont="1" applyFill="1" applyBorder="1"/>
    <xf numFmtId="0" fontId="4" fillId="0" borderId="5" xfId="0" applyFont="1" applyFill="1" applyBorder="1"/>
    <xf numFmtId="0" fontId="0" fillId="0" borderId="8" xfId="0" applyBorder="1"/>
    <xf numFmtId="0" fontId="4" fillId="0" borderId="8" xfId="0" applyFont="1" applyBorder="1"/>
    <xf numFmtId="44" fontId="0" fillId="0" borderId="9" xfId="0" applyNumberFormat="1" applyFont="1" applyFill="1" applyBorder="1"/>
    <xf numFmtId="44" fontId="0" fillId="0" borderId="10" xfId="0" applyNumberFormat="1" applyFont="1" applyFill="1" applyBorder="1"/>
    <xf numFmtId="0" fontId="0" fillId="0" borderId="0" xfId="0" applyFill="1" applyBorder="1" applyAlignment="1">
      <alignment horizontal="left"/>
    </xf>
    <xf numFmtId="0" fontId="2" fillId="0" borderId="0" xfId="0" applyFont="1" applyFill="1" applyBorder="1"/>
    <xf numFmtId="0" fontId="10" fillId="0" borderId="0" xfId="0" applyFont="1"/>
    <xf numFmtId="4" fontId="2" fillId="0" borderId="1" xfId="0" applyNumberFormat="1" applyFont="1" applyFill="1" applyBorder="1" applyAlignment="1">
      <alignment horizontal="right"/>
    </xf>
    <xf numFmtId="4" fontId="1" fillId="0" borderId="11" xfId="0" applyNumberFormat="1" applyFont="1" applyBorder="1" applyAlignment="1">
      <alignment horizontal="right"/>
    </xf>
    <xf numFmtId="0" fontId="5" fillId="0" borderId="0" xfId="0" applyFont="1" applyFill="1"/>
    <xf numFmtId="0" fontId="7" fillId="0" borderId="0" xfId="0" applyFont="1" applyFill="1"/>
    <xf numFmtId="0" fontId="5" fillId="0" borderId="0" xfId="0" applyFont="1" applyFill="1" applyAlignment="1">
      <alignment horizontal="center"/>
    </xf>
    <xf numFmtId="0" fontId="0" fillId="4" borderId="1" xfId="0" applyFill="1" applyBorder="1" applyAlignment="1">
      <alignment horizontal="center"/>
    </xf>
    <xf numFmtId="2" fontId="0" fillId="0" borderId="1" xfId="0" applyNumberFormat="1" applyBorder="1"/>
    <xf numFmtId="44" fontId="1" fillId="0" borderId="2" xfId="0" applyNumberFormat="1" applyFont="1" applyFill="1" applyBorder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44" fontId="1" fillId="0" borderId="0" xfId="0" applyNumberFormat="1" applyFont="1" applyFill="1" applyBorder="1"/>
    <xf numFmtId="2" fontId="0" fillId="0" borderId="1" xfId="0" applyNumberFormat="1" applyFill="1" applyBorder="1"/>
    <xf numFmtId="0" fontId="0" fillId="5" borderId="0" xfId="0" applyFill="1"/>
    <xf numFmtId="0" fontId="1" fillId="5" borderId="0" xfId="0" applyFont="1" applyFill="1"/>
    <xf numFmtId="44" fontId="1" fillId="5" borderId="0" xfId="0" applyNumberFormat="1" applyFont="1" applyFill="1" applyBorder="1"/>
    <xf numFmtId="2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B24" sqref="B24"/>
    </sheetView>
  </sheetViews>
  <sheetFormatPr defaultRowHeight="15" x14ac:dyDescent="0.25"/>
  <cols>
    <col min="2" max="2" width="54" customWidth="1"/>
    <col min="3" max="3" width="20" customWidth="1"/>
    <col min="9" max="9" width="4.28515625" customWidth="1"/>
  </cols>
  <sheetData>
    <row r="1" spans="1:11" ht="27" customHeight="1" x14ac:dyDescent="0.25"/>
    <row r="2" spans="1:11" s="34" customFormat="1" ht="21" x14ac:dyDescent="0.35">
      <c r="B2" s="59" t="s">
        <v>143</v>
      </c>
      <c r="C2" s="60"/>
    </row>
    <row r="3" spans="1:11" s="34" customFormat="1" ht="21" x14ac:dyDescent="0.35">
      <c r="A3" s="60"/>
      <c r="B3" s="61" t="s">
        <v>161</v>
      </c>
      <c r="C3" s="60"/>
    </row>
    <row r="4" spans="1:11" ht="24.75" customHeight="1" x14ac:dyDescent="0.3">
      <c r="B4" s="32"/>
    </row>
    <row r="5" spans="1:11" ht="21" x14ac:dyDescent="0.35">
      <c r="A5" s="38"/>
      <c r="B5" s="39" t="s">
        <v>163</v>
      </c>
      <c r="C5" s="38"/>
      <c r="D5" s="38"/>
    </row>
    <row r="6" spans="1:11" ht="12" customHeight="1" x14ac:dyDescent="0.25"/>
    <row r="7" spans="1:11" ht="23.25" customHeight="1" x14ac:dyDescent="0.35">
      <c r="B7" s="45" t="s">
        <v>28</v>
      </c>
    </row>
    <row r="8" spans="1:11" s="34" customFormat="1" ht="16.5" thickBot="1" x14ac:dyDescent="0.3">
      <c r="B8" s="33"/>
    </row>
    <row r="9" spans="1:11" s="34" customFormat="1" ht="15.75" x14ac:dyDescent="0.25">
      <c r="B9" s="47" t="s">
        <v>162</v>
      </c>
      <c r="C9" s="52">
        <f>kaceni!F11</f>
        <v>0</v>
      </c>
    </row>
    <row r="10" spans="1:11" s="34" customFormat="1" ht="15.75" x14ac:dyDescent="0.25">
      <c r="B10" s="48" t="s">
        <v>43</v>
      </c>
      <c r="C10" s="53">
        <f>montáž!F23</f>
        <v>0</v>
      </c>
      <c r="K10" s="34" t="s">
        <v>22</v>
      </c>
    </row>
    <row r="11" spans="1:11" s="34" customFormat="1" ht="15.75" x14ac:dyDescent="0.25">
      <c r="B11" s="48" t="s">
        <v>88</v>
      </c>
      <c r="C11" s="53">
        <f>montáž!F47</f>
        <v>0</v>
      </c>
    </row>
    <row r="12" spans="1:11" s="34" customFormat="1" ht="15.75" x14ac:dyDescent="0.25">
      <c r="B12" s="48" t="s">
        <v>46</v>
      </c>
      <c r="C12" s="53">
        <f>montáž!F68</f>
        <v>0</v>
      </c>
    </row>
    <row r="13" spans="1:11" s="34" customFormat="1" ht="15.75" x14ac:dyDescent="0.25">
      <c r="B13" s="48" t="s">
        <v>37</v>
      </c>
      <c r="C13" s="53">
        <f>montáž!F81</f>
        <v>0</v>
      </c>
    </row>
    <row r="14" spans="1:11" ht="19.5" thickBot="1" x14ac:dyDescent="0.35">
      <c r="B14" s="49" t="s">
        <v>29</v>
      </c>
      <c r="C14" s="43">
        <f>SUM(C9:C13)</f>
        <v>0</v>
      </c>
    </row>
    <row r="15" spans="1:11" ht="16.5" thickBot="1" x14ac:dyDescent="0.3">
      <c r="B15" s="50" t="s">
        <v>30</v>
      </c>
      <c r="C15" s="36">
        <f>PRODUCT(C14*0.21)</f>
        <v>0</v>
      </c>
      <c r="E15" s="34"/>
    </row>
    <row r="16" spans="1:11" ht="19.5" thickBot="1" x14ac:dyDescent="0.35">
      <c r="B16" s="51" t="s">
        <v>31</v>
      </c>
      <c r="C16" s="35">
        <f>SUM(C14:C15)</f>
        <v>0</v>
      </c>
      <c r="E16" s="34"/>
    </row>
    <row r="17" spans="2:5" ht="17.25" customHeight="1" x14ac:dyDescent="0.25">
      <c r="E17" s="34"/>
    </row>
    <row r="18" spans="2:5" ht="23.25" customHeight="1" x14ac:dyDescent="0.25">
      <c r="B18" s="44" t="s">
        <v>145</v>
      </c>
    </row>
    <row r="19" spans="2:5" ht="12" customHeight="1" x14ac:dyDescent="0.25">
      <c r="B19" s="44"/>
    </row>
    <row r="20" spans="2:5" ht="15.75" x14ac:dyDescent="0.25">
      <c r="B20" s="34"/>
    </row>
    <row r="21" spans="2:5" ht="3.75" customHeight="1" x14ac:dyDescent="0.25"/>
    <row r="22" spans="2:5" s="44" customFormat="1" ht="18" customHeight="1" x14ac:dyDescent="0.25">
      <c r="B22" s="37" t="s">
        <v>144</v>
      </c>
    </row>
    <row r="23" spans="2:5" x14ac:dyDescent="0.25">
      <c r="B23" s="37"/>
    </row>
    <row r="31" spans="2:5" x14ac:dyDescent="0.25">
      <c r="B31" t="s">
        <v>22</v>
      </c>
    </row>
  </sheetData>
  <pageMargins left="0.70866141732283472" right="0.70866141732283472" top="0.98425196850393704" bottom="0.78740157480314965" header="0.70866141732283472" footer="0.51181102362204722"/>
  <pageSetup paperSize="9" scale="95" orientation="landscape" horizontalDpi="4294967294" verticalDpi="0" r:id="rId1"/>
  <headerFooter>
    <oddHeader xml:space="preserve">&amp;LRekonstrukce opěrné stěny vč. přilehlé komunikace Tálínská&amp;RSADOVÉ ÚPRAVY </oddHeader>
    <oddFooter>&amp;LJENA, projekce@jena.cz&amp;R1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E3" sqref="E3:E9"/>
    </sheetView>
  </sheetViews>
  <sheetFormatPr defaultRowHeight="15" x14ac:dyDescent="0.25"/>
  <cols>
    <col min="1" max="1" width="12" customWidth="1"/>
    <col min="2" max="2" width="81.85546875" customWidth="1"/>
    <col min="3" max="3" width="7.85546875" customWidth="1"/>
    <col min="4" max="4" width="8.140625" customWidth="1"/>
    <col min="5" max="5" width="11.28515625" customWidth="1"/>
    <col min="6" max="6" width="13" customWidth="1"/>
  </cols>
  <sheetData>
    <row r="1" spans="1:6" x14ac:dyDescent="0.25">
      <c r="A1" s="11"/>
      <c r="B1" s="12" t="s">
        <v>162</v>
      </c>
      <c r="C1" s="11"/>
      <c r="D1" s="11"/>
      <c r="E1" s="13"/>
      <c r="F1" s="14"/>
    </row>
    <row r="2" spans="1:6" x14ac:dyDescent="0.25">
      <c r="A2" s="4" t="s">
        <v>0</v>
      </c>
      <c r="B2" s="1" t="s">
        <v>1</v>
      </c>
      <c r="C2" s="4" t="s">
        <v>2</v>
      </c>
      <c r="D2" s="4" t="s">
        <v>3</v>
      </c>
      <c r="E2" s="15" t="s">
        <v>4</v>
      </c>
      <c r="F2" s="16" t="s">
        <v>5</v>
      </c>
    </row>
    <row r="3" spans="1:6" s="21" customFormat="1" ht="20.25" customHeight="1" x14ac:dyDescent="0.25">
      <c r="A3" s="17" t="s">
        <v>74</v>
      </c>
      <c r="B3" s="30" t="s">
        <v>149</v>
      </c>
      <c r="C3" s="17" t="s">
        <v>6</v>
      </c>
      <c r="D3" s="17">
        <v>2</v>
      </c>
      <c r="E3" s="20"/>
      <c r="F3" s="20">
        <f t="shared" ref="F3:F7" si="0">D3*E3</f>
        <v>0</v>
      </c>
    </row>
    <row r="4" spans="1:6" s="21" customFormat="1" ht="29.25" customHeight="1" x14ac:dyDescent="0.25">
      <c r="A4" s="17" t="s">
        <v>7</v>
      </c>
      <c r="B4" s="30" t="s">
        <v>150</v>
      </c>
      <c r="C4" s="17" t="s">
        <v>6</v>
      </c>
      <c r="D4" s="17">
        <v>2</v>
      </c>
      <c r="E4" s="20"/>
      <c r="F4" s="20">
        <f t="shared" si="0"/>
        <v>0</v>
      </c>
    </row>
    <row r="5" spans="1:6" s="21" customFormat="1" ht="17.25" customHeight="1" x14ac:dyDescent="0.25">
      <c r="A5" s="17" t="s">
        <v>75</v>
      </c>
      <c r="B5" s="30" t="s">
        <v>76</v>
      </c>
      <c r="C5" s="17" t="s">
        <v>6</v>
      </c>
      <c r="D5" s="17">
        <v>2</v>
      </c>
      <c r="E5" s="20"/>
      <c r="F5" s="20">
        <f t="shared" si="0"/>
        <v>0</v>
      </c>
    </row>
    <row r="6" spans="1:6" s="21" customFormat="1" ht="17.25" customHeight="1" x14ac:dyDescent="0.25">
      <c r="A6" s="17" t="s">
        <v>7</v>
      </c>
      <c r="B6" s="30" t="s">
        <v>78</v>
      </c>
      <c r="C6" s="17" t="s">
        <v>6</v>
      </c>
      <c r="D6" s="17">
        <v>5</v>
      </c>
      <c r="E6" s="20"/>
      <c r="F6" s="20">
        <f t="shared" si="0"/>
        <v>0</v>
      </c>
    </row>
    <row r="7" spans="1:6" s="21" customFormat="1" ht="18" customHeight="1" x14ac:dyDescent="0.25">
      <c r="A7" s="17" t="s">
        <v>73</v>
      </c>
      <c r="B7" s="30" t="s">
        <v>77</v>
      </c>
      <c r="C7" s="17" t="s">
        <v>8</v>
      </c>
      <c r="D7" s="17">
        <v>8</v>
      </c>
      <c r="E7" s="20"/>
      <c r="F7" s="20">
        <f t="shared" si="0"/>
        <v>0</v>
      </c>
    </row>
    <row r="8" spans="1:6" ht="17.25" customHeight="1" x14ac:dyDescent="0.25">
      <c r="A8" s="5" t="s">
        <v>7</v>
      </c>
      <c r="B8" s="8" t="s">
        <v>32</v>
      </c>
      <c r="C8" s="5" t="s">
        <v>9</v>
      </c>
      <c r="D8" s="17">
        <v>3</v>
      </c>
      <c r="E8" s="19"/>
      <c r="F8" s="18">
        <f t="shared" ref="F8:F9" si="1">D8*E8</f>
        <v>0</v>
      </c>
    </row>
    <row r="9" spans="1:6" ht="19.5" customHeight="1" x14ac:dyDescent="0.25">
      <c r="A9" s="23" t="s">
        <v>10</v>
      </c>
      <c r="B9" s="29" t="s">
        <v>42</v>
      </c>
      <c r="C9" s="5" t="s">
        <v>9</v>
      </c>
      <c r="D9" s="17">
        <v>3</v>
      </c>
      <c r="E9" s="18"/>
      <c r="F9" s="40">
        <f t="shared" si="1"/>
        <v>0</v>
      </c>
    </row>
    <row r="10" spans="1:6" ht="17.25" customHeight="1" thickBot="1" x14ac:dyDescent="0.3">
      <c r="A10" s="5" t="s">
        <v>7</v>
      </c>
      <c r="B10" s="8" t="s">
        <v>68</v>
      </c>
      <c r="C10" s="5"/>
      <c r="D10" s="17"/>
      <c r="E10" s="20"/>
      <c r="F10" s="20"/>
    </row>
    <row r="11" spans="1:6" ht="15.75" thickBot="1" x14ac:dyDescent="0.3">
      <c r="B11" s="41" t="s">
        <v>33</v>
      </c>
      <c r="F11" s="27">
        <f>SUM(F3:F10)</f>
        <v>0</v>
      </c>
    </row>
    <row r="13" spans="1:6" x14ac:dyDescent="0.25">
      <c r="A13" s="56"/>
      <c r="B13" s="77" t="s">
        <v>146</v>
      </c>
      <c r="C13" s="78"/>
      <c r="D13" s="78"/>
      <c r="E13" s="78"/>
      <c r="F13" s="78"/>
    </row>
    <row r="14" spans="1:6" x14ac:dyDescent="0.25">
      <c r="A14" s="54"/>
      <c r="B14" t="s">
        <v>147</v>
      </c>
    </row>
  </sheetData>
  <mergeCells count="1">
    <mergeCell ref="B13:F13"/>
  </mergeCells>
  <pageMargins left="0.51181102362204722" right="0.31496062992125984" top="1.1811023622047245" bottom="0.78740157480314965" header="0.70866141732283472" footer="0.31496062992125984"/>
  <pageSetup paperSize="9" scale="90" orientation="landscape" horizontalDpi="4294967294" verticalDpi="0" r:id="rId1"/>
  <headerFooter>
    <oddHeader xml:space="preserve">&amp;LRekonstrukce opěrné stěny vč. přilehlé komunikace Tálínská&amp;R SADOVÉ ÚPRAVY </oddHeader>
    <oddFooter>&amp;Lprojekce@jena.cz&amp;R2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activeCell="E3" sqref="E3:E6"/>
    </sheetView>
  </sheetViews>
  <sheetFormatPr defaultRowHeight="15" x14ac:dyDescent="0.25"/>
  <cols>
    <col min="1" max="1" width="12.5703125" style="6" customWidth="1"/>
    <col min="2" max="2" width="92.7109375" customWidth="1"/>
    <col min="3" max="3" width="7.5703125" style="6" customWidth="1"/>
    <col min="4" max="4" width="9.140625" style="6" customWidth="1"/>
    <col min="5" max="5" width="10.5703125" style="28" customWidth="1"/>
    <col min="6" max="6" width="12.42578125" customWidth="1"/>
    <col min="7" max="7" width="21" customWidth="1"/>
    <col min="8" max="8" width="9.140625" customWidth="1"/>
  </cols>
  <sheetData>
    <row r="1" spans="1:7" ht="18" customHeight="1" x14ac:dyDescent="0.25">
      <c r="A1" s="11"/>
      <c r="B1" s="12" t="s">
        <v>43</v>
      </c>
      <c r="C1" s="11"/>
      <c r="D1" s="11"/>
      <c r="E1" s="13"/>
      <c r="F1" s="14"/>
    </row>
    <row r="2" spans="1:7" x14ac:dyDescent="0.25">
      <c r="A2" s="4" t="s">
        <v>0</v>
      </c>
      <c r="B2" s="1" t="s">
        <v>1</v>
      </c>
      <c r="C2" s="4" t="s">
        <v>2</v>
      </c>
      <c r="D2" s="4" t="s">
        <v>3</v>
      </c>
      <c r="E2" s="15" t="s">
        <v>4</v>
      </c>
      <c r="F2" s="16" t="s">
        <v>5</v>
      </c>
    </row>
    <row r="3" spans="1:7" ht="30" x14ac:dyDescent="0.25">
      <c r="A3" s="5" t="s">
        <v>12</v>
      </c>
      <c r="B3" s="8" t="s">
        <v>148</v>
      </c>
      <c r="C3" s="17" t="s">
        <v>8</v>
      </c>
      <c r="D3" s="5">
        <v>13</v>
      </c>
      <c r="E3" s="18"/>
      <c r="F3" s="18">
        <f t="shared" ref="F3:F9" si="0">D3*E3</f>
        <v>0</v>
      </c>
      <c r="G3" s="21"/>
    </row>
    <row r="4" spans="1:7" ht="30" x14ac:dyDescent="0.25">
      <c r="A4" s="5" t="s">
        <v>57</v>
      </c>
      <c r="B4" s="8" t="s">
        <v>83</v>
      </c>
      <c r="C4" s="17" t="s">
        <v>8</v>
      </c>
      <c r="D4" s="5">
        <v>37</v>
      </c>
      <c r="E4" s="18"/>
      <c r="F4" s="18">
        <f t="shared" ref="F4" si="1">D4*E4</f>
        <v>0</v>
      </c>
      <c r="G4" s="21"/>
    </row>
    <row r="5" spans="1:7" x14ac:dyDescent="0.25">
      <c r="A5" s="5" t="s">
        <v>13</v>
      </c>
      <c r="B5" s="8" t="s">
        <v>125</v>
      </c>
      <c r="C5" s="17" t="s">
        <v>14</v>
      </c>
      <c r="D5" s="5">
        <v>2.5000000000000001E-2</v>
      </c>
      <c r="E5" s="19"/>
      <c r="F5" s="18">
        <f t="shared" si="0"/>
        <v>0</v>
      </c>
      <c r="G5" s="21"/>
    </row>
    <row r="6" spans="1:7" s="21" customFormat="1" ht="17.25" x14ac:dyDescent="0.25">
      <c r="A6" s="17" t="s">
        <v>16</v>
      </c>
      <c r="B6" s="9" t="s">
        <v>71</v>
      </c>
      <c r="C6" s="17" t="s">
        <v>8</v>
      </c>
      <c r="D6" s="5">
        <v>13</v>
      </c>
      <c r="E6" s="20"/>
      <c r="F6" s="20">
        <f t="shared" si="0"/>
        <v>0</v>
      </c>
    </row>
    <row r="7" spans="1:7" s="21" customFormat="1" ht="17.25" x14ac:dyDescent="0.25">
      <c r="A7" s="17" t="s">
        <v>58</v>
      </c>
      <c r="B7" s="9" t="s">
        <v>65</v>
      </c>
      <c r="C7" s="17" t="s">
        <v>8</v>
      </c>
      <c r="D7" s="5">
        <v>37</v>
      </c>
      <c r="E7" s="20"/>
      <c r="F7" s="20">
        <f t="shared" ref="F7" si="2">D7*E7</f>
        <v>0</v>
      </c>
    </row>
    <row r="8" spans="1:7" ht="18" customHeight="1" x14ac:dyDescent="0.25">
      <c r="A8" s="5" t="s">
        <v>15</v>
      </c>
      <c r="B8" s="8" t="s">
        <v>72</v>
      </c>
      <c r="C8" s="17" t="s">
        <v>8</v>
      </c>
      <c r="D8" s="5">
        <v>13</v>
      </c>
      <c r="E8" s="20"/>
      <c r="F8" s="20">
        <f t="shared" si="0"/>
        <v>0</v>
      </c>
      <c r="G8" s="21"/>
    </row>
    <row r="9" spans="1:7" s="21" customFormat="1" ht="18" customHeight="1" x14ac:dyDescent="0.25">
      <c r="A9" s="17" t="s">
        <v>160</v>
      </c>
      <c r="B9" s="30" t="s">
        <v>159</v>
      </c>
      <c r="C9" s="17" t="s">
        <v>8</v>
      </c>
      <c r="D9" s="17">
        <v>37</v>
      </c>
      <c r="E9" s="20"/>
      <c r="F9" s="20">
        <f t="shared" si="0"/>
        <v>0</v>
      </c>
    </row>
    <row r="10" spans="1:7" ht="17.25" x14ac:dyDescent="0.25">
      <c r="A10" s="5" t="s">
        <v>85</v>
      </c>
      <c r="B10" s="2" t="s">
        <v>84</v>
      </c>
      <c r="C10" s="17" t="s">
        <v>8</v>
      </c>
      <c r="D10" s="5">
        <v>13</v>
      </c>
      <c r="E10" s="20"/>
      <c r="F10" s="20">
        <f t="shared" ref="F10:F16" si="3">D10*E10</f>
        <v>0</v>
      </c>
    </row>
    <row r="11" spans="1:7" s="21" customFormat="1" ht="17.25" x14ac:dyDescent="0.25">
      <c r="A11" s="17" t="s">
        <v>13</v>
      </c>
      <c r="B11" s="9" t="s">
        <v>49</v>
      </c>
      <c r="C11" s="17" t="s">
        <v>17</v>
      </c>
      <c r="D11" s="17">
        <v>1.3</v>
      </c>
      <c r="E11" s="20"/>
      <c r="F11" s="20">
        <f t="shared" si="3"/>
        <v>0</v>
      </c>
    </row>
    <row r="12" spans="1:7" ht="17.25" x14ac:dyDescent="0.25">
      <c r="A12" s="5" t="s">
        <v>60</v>
      </c>
      <c r="B12" s="2" t="s">
        <v>86</v>
      </c>
      <c r="C12" s="17" t="s">
        <v>8</v>
      </c>
      <c r="D12" s="5">
        <v>37</v>
      </c>
      <c r="E12" s="20"/>
      <c r="F12" s="20">
        <f t="shared" si="3"/>
        <v>0</v>
      </c>
    </row>
    <row r="13" spans="1:7" s="21" customFormat="1" ht="17.25" x14ac:dyDescent="0.25">
      <c r="A13" s="17" t="s">
        <v>13</v>
      </c>
      <c r="B13" s="9" t="s">
        <v>61</v>
      </c>
      <c r="C13" s="17" t="s">
        <v>17</v>
      </c>
      <c r="D13" s="17">
        <v>3.7</v>
      </c>
      <c r="E13" s="20"/>
      <c r="F13" s="20">
        <f t="shared" si="3"/>
        <v>0</v>
      </c>
    </row>
    <row r="14" spans="1:7" s="21" customFormat="1" ht="17.25" x14ac:dyDescent="0.25">
      <c r="A14" s="17" t="s">
        <v>16</v>
      </c>
      <c r="B14" s="9" t="s">
        <v>59</v>
      </c>
      <c r="C14" s="17" t="s">
        <v>8</v>
      </c>
      <c r="D14" s="17">
        <v>13</v>
      </c>
      <c r="E14" s="20"/>
      <c r="F14" s="20">
        <f t="shared" si="3"/>
        <v>0</v>
      </c>
    </row>
    <row r="15" spans="1:7" s="21" customFormat="1" ht="17.25" x14ac:dyDescent="0.25">
      <c r="A15" s="17" t="s">
        <v>58</v>
      </c>
      <c r="B15" s="9" t="s">
        <v>66</v>
      </c>
      <c r="C15" s="17" t="s">
        <v>8</v>
      </c>
      <c r="D15" s="17">
        <v>37</v>
      </c>
      <c r="E15" s="20"/>
      <c r="F15" s="20">
        <f t="shared" si="3"/>
        <v>0</v>
      </c>
    </row>
    <row r="16" spans="1:7" x14ac:dyDescent="0.25">
      <c r="A16" s="23" t="s">
        <v>7</v>
      </c>
      <c r="B16" s="22" t="s">
        <v>151</v>
      </c>
      <c r="C16" s="17" t="s">
        <v>87</v>
      </c>
      <c r="D16" s="23">
        <v>33</v>
      </c>
      <c r="E16" s="20"/>
      <c r="F16" s="20">
        <f t="shared" si="3"/>
        <v>0</v>
      </c>
      <c r="G16" s="21"/>
    </row>
    <row r="17" spans="1:8" x14ac:dyDescent="0.25">
      <c r="A17" s="23" t="s">
        <v>18</v>
      </c>
      <c r="B17" s="22" t="s">
        <v>19</v>
      </c>
      <c r="C17" s="10" t="s">
        <v>9</v>
      </c>
      <c r="D17" s="23">
        <v>4.0000000000000002E-4</v>
      </c>
      <c r="E17" s="20"/>
      <c r="F17" s="20">
        <f t="shared" ref="F17" si="4">D17*E17</f>
        <v>0</v>
      </c>
      <c r="G17" s="21"/>
    </row>
    <row r="18" spans="1:8" x14ac:dyDescent="0.25">
      <c r="A18" s="17" t="s">
        <v>13</v>
      </c>
      <c r="B18" s="22" t="s">
        <v>20</v>
      </c>
      <c r="C18" s="10" t="s">
        <v>21</v>
      </c>
      <c r="D18" s="23">
        <v>0.4</v>
      </c>
      <c r="E18" s="24"/>
      <c r="F18" s="20">
        <f>D18*E18</f>
        <v>0</v>
      </c>
      <c r="G18" s="21"/>
    </row>
    <row r="19" spans="1:8" x14ac:dyDescent="0.25">
      <c r="A19" s="23" t="s">
        <v>62</v>
      </c>
      <c r="B19" s="22" t="s">
        <v>67</v>
      </c>
      <c r="C19" s="10" t="s">
        <v>9</v>
      </c>
      <c r="D19" s="23">
        <v>1.1000000000000001E-3</v>
      </c>
      <c r="E19" s="20"/>
      <c r="F19" s="20">
        <f t="shared" ref="F19:F21" si="5">D19*E19</f>
        <v>0</v>
      </c>
      <c r="G19" s="21"/>
    </row>
    <row r="20" spans="1:8" x14ac:dyDescent="0.25">
      <c r="A20" s="17" t="s">
        <v>13</v>
      </c>
      <c r="B20" s="22" t="s">
        <v>20</v>
      </c>
      <c r="C20" s="10" t="s">
        <v>21</v>
      </c>
      <c r="D20" s="23">
        <v>1.1000000000000001</v>
      </c>
      <c r="E20" s="24"/>
      <c r="F20" s="20">
        <f>D20*E20</f>
        <v>0</v>
      </c>
      <c r="G20" s="21"/>
    </row>
    <row r="21" spans="1:8" ht="31.5" customHeight="1" x14ac:dyDescent="0.25">
      <c r="A21" s="5" t="s">
        <v>10</v>
      </c>
      <c r="B21" s="8" t="s">
        <v>34</v>
      </c>
      <c r="C21" s="5" t="s">
        <v>9</v>
      </c>
      <c r="D21" s="17">
        <v>6.52</v>
      </c>
      <c r="E21" s="20"/>
      <c r="F21" s="25">
        <f t="shared" si="5"/>
        <v>0</v>
      </c>
    </row>
    <row r="22" spans="1:8" ht="17.25" customHeight="1" thickBot="1" x14ac:dyDescent="0.3">
      <c r="A22" s="5" t="s">
        <v>7</v>
      </c>
      <c r="B22" s="8" t="s">
        <v>69</v>
      </c>
      <c r="C22" s="5"/>
      <c r="D22" s="17"/>
      <c r="E22" s="20"/>
      <c r="F22" s="20"/>
    </row>
    <row r="23" spans="1:8" s="3" customFormat="1" ht="20.25" customHeight="1" thickBot="1" x14ac:dyDescent="0.3">
      <c r="A23" s="7"/>
      <c r="C23" s="7"/>
      <c r="D23" s="7"/>
      <c r="E23" s="26" t="s">
        <v>11</v>
      </c>
      <c r="F23" s="27">
        <f>SUM(F3:F22)</f>
        <v>0</v>
      </c>
    </row>
    <row r="24" spans="1:8" s="3" customFormat="1" ht="18.75" customHeight="1" x14ac:dyDescent="0.25">
      <c r="A24" s="7"/>
      <c r="C24" s="7"/>
      <c r="D24" s="7"/>
      <c r="E24" s="26"/>
      <c r="F24" s="42"/>
    </row>
    <row r="25" spans="1:8" s="3" customFormat="1" ht="15.75" customHeight="1" x14ac:dyDescent="0.25">
      <c r="A25" s="3" t="s">
        <v>101</v>
      </c>
      <c r="C25" s="7"/>
      <c r="D25" s="7"/>
      <c r="E25" s="26"/>
      <c r="F25" s="42"/>
    </row>
    <row r="26" spans="1:8" s="3" customFormat="1" ht="15" customHeight="1" x14ac:dyDescent="0.25">
      <c r="A26" s="55" t="s">
        <v>102</v>
      </c>
      <c r="C26" s="7"/>
      <c r="D26" s="7"/>
      <c r="E26" s="26"/>
      <c r="F26" s="42"/>
    </row>
    <row r="27" spans="1:8" s="3" customFormat="1" ht="15" customHeight="1" x14ac:dyDescent="0.25">
      <c r="A27" s="55"/>
      <c r="C27" s="7"/>
      <c r="D27" s="7"/>
      <c r="E27" s="26"/>
      <c r="F27" s="42"/>
    </row>
    <row r="28" spans="1:8" ht="16.5" customHeight="1" x14ac:dyDescent="0.25">
      <c r="A28" s="11"/>
      <c r="B28" s="12" t="s">
        <v>88</v>
      </c>
      <c r="C28" s="11"/>
      <c r="D28" s="11"/>
      <c r="E28" s="13"/>
      <c r="F28" s="14"/>
      <c r="H28" t="s">
        <v>89</v>
      </c>
    </row>
    <row r="29" spans="1:8" ht="12.75" customHeight="1" x14ac:dyDescent="0.25">
      <c r="A29" s="4" t="s">
        <v>0</v>
      </c>
      <c r="B29" s="1" t="s">
        <v>1</v>
      </c>
      <c r="C29" s="4" t="s">
        <v>2</v>
      </c>
      <c r="D29" s="4" t="s">
        <v>3</v>
      </c>
      <c r="E29" s="15" t="s">
        <v>4</v>
      </c>
      <c r="F29" s="16" t="s">
        <v>5</v>
      </c>
    </row>
    <row r="30" spans="1:8" s="68" customFormat="1" x14ac:dyDescent="0.25">
      <c r="A30" s="10" t="s">
        <v>104</v>
      </c>
      <c r="B30" s="65" t="s">
        <v>103</v>
      </c>
      <c r="C30" s="10" t="s">
        <v>6</v>
      </c>
      <c r="D30" s="23">
        <v>2</v>
      </c>
      <c r="E30" s="57"/>
      <c r="F30" s="66">
        <f>D30*E30</f>
        <v>0</v>
      </c>
      <c r="G30" s="67"/>
    </row>
    <row r="31" spans="1:8" s="68" customFormat="1" ht="15.75" customHeight="1" x14ac:dyDescent="0.25">
      <c r="A31" s="10" t="s">
        <v>122</v>
      </c>
      <c r="B31" s="65" t="s">
        <v>121</v>
      </c>
      <c r="C31" s="10" t="s">
        <v>6</v>
      </c>
      <c r="D31" s="23">
        <v>2</v>
      </c>
      <c r="E31" s="57"/>
      <c r="F31" s="66">
        <f>D31*E31</f>
        <v>0</v>
      </c>
      <c r="G31" s="67"/>
    </row>
    <row r="32" spans="1:8" ht="16.5" customHeight="1" x14ac:dyDescent="0.25">
      <c r="A32" s="5" t="s">
        <v>13</v>
      </c>
      <c r="B32" s="8" t="s">
        <v>90</v>
      </c>
      <c r="C32" s="17" t="s">
        <v>91</v>
      </c>
      <c r="D32" s="17">
        <v>0.5</v>
      </c>
      <c r="E32" s="19"/>
      <c r="F32" s="18">
        <f t="shared" ref="F32:F45" si="6">D32*E32</f>
        <v>0</v>
      </c>
      <c r="G32" s="21"/>
    </row>
    <row r="33" spans="1:9" x14ac:dyDescent="0.25">
      <c r="A33" s="17" t="s">
        <v>92</v>
      </c>
      <c r="B33" s="9" t="s">
        <v>93</v>
      </c>
      <c r="C33" s="17" t="s">
        <v>94</v>
      </c>
      <c r="D33" s="17">
        <v>2</v>
      </c>
      <c r="E33" s="20"/>
      <c r="F33" s="20">
        <f t="shared" si="6"/>
        <v>0</v>
      </c>
      <c r="G33" s="21"/>
    </row>
    <row r="34" spans="1:9" x14ac:dyDescent="0.25">
      <c r="A34" s="17" t="s">
        <v>13</v>
      </c>
      <c r="B34" s="9" t="s">
        <v>95</v>
      </c>
      <c r="C34" s="17" t="s">
        <v>94</v>
      </c>
      <c r="D34" s="17">
        <v>2</v>
      </c>
      <c r="E34" s="19"/>
      <c r="F34" s="18">
        <f t="shared" si="6"/>
        <v>0</v>
      </c>
      <c r="G34" s="21"/>
      <c r="I34" t="s">
        <v>22</v>
      </c>
    </row>
    <row r="35" spans="1:9" ht="17.25" customHeight="1" x14ac:dyDescent="0.25">
      <c r="A35" s="5" t="s">
        <v>158</v>
      </c>
      <c r="B35" s="30" t="s">
        <v>157</v>
      </c>
      <c r="C35" s="17" t="s">
        <v>81</v>
      </c>
      <c r="D35" s="17">
        <v>0.6</v>
      </c>
      <c r="E35" s="20"/>
      <c r="F35" s="20">
        <f t="shared" si="6"/>
        <v>0</v>
      </c>
      <c r="G35" s="21"/>
    </row>
    <row r="36" spans="1:9" s="21" customFormat="1" ht="15.75" customHeight="1" x14ac:dyDescent="0.25">
      <c r="A36" s="17" t="s">
        <v>13</v>
      </c>
      <c r="B36" s="9" t="s">
        <v>96</v>
      </c>
      <c r="C36" s="17" t="s">
        <v>81</v>
      </c>
      <c r="D36" s="17">
        <v>0.6</v>
      </c>
      <c r="E36" s="19"/>
      <c r="F36" s="20">
        <f t="shared" si="6"/>
        <v>0</v>
      </c>
    </row>
    <row r="37" spans="1:9" s="21" customFormat="1" x14ac:dyDescent="0.25">
      <c r="A37" s="17" t="s">
        <v>124</v>
      </c>
      <c r="B37" s="30" t="s">
        <v>123</v>
      </c>
      <c r="C37" s="17" t="s">
        <v>9</v>
      </c>
      <c r="D37" s="17">
        <v>1E-4</v>
      </c>
      <c r="E37" s="20"/>
      <c r="F37" s="20">
        <f t="shared" si="6"/>
        <v>0</v>
      </c>
    </row>
    <row r="38" spans="1:9" s="21" customFormat="1" x14ac:dyDescent="0.25">
      <c r="A38" s="17" t="s">
        <v>13</v>
      </c>
      <c r="B38" s="9" t="s">
        <v>44</v>
      </c>
      <c r="C38" s="5" t="s">
        <v>6</v>
      </c>
      <c r="D38" s="17">
        <v>10</v>
      </c>
      <c r="E38" s="19"/>
      <c r="F38" s="18">
        <f t="shared" si="6"/>
        <v>0</v>
      </c>
    </row>
    <row r="39" spans="1:9" s="21" customFormat="1" x14ac:dyDescent="0.25">
      <c r="A39" s="17" t="s">
        <v>153</v>
      </c>
      <c r="B39" s="9" t="s">
        <v>152</v>
      </c>
      <c r="C39" s="5" t="s">
        <v>6</v>
      </c>
      <c r="D39" s="17">
        <v>2</v>
      </c>
      <c r="E39" s="19"/>
      <c r="F39" s="40">
        <f t="shared" si="6"/>
        <v>0</v>
      </c>
    </row>
    <row r="40" spans="1:9" s="21" customFormat="1" ht="15" customHeight="1" x14ac:dyDescent="0.25">
      <c r="A40" s="17" t="s">
        <v>13</v>
      </c>
      <c r="B40" s="9" t="s">
        <v>97</v>
      </c>
      <c r="C40" s="17" t="s">
        <v>91</v>
      </c>
      <c r="D40" s="17">
        <v>0.2</v>
      </c>
      <c r="E40" s="19"/>
      <c r="F40" s="40">
        <f t="shared" si="6"/>
        <v>0</v>
      </c>
    </row>
    <row r="41" spans="1:9" s="21" customFormat="1" ht="17.25" x14ac:dyDescent="0.25">
      <c r="A41" s="17" t="s">
        <v>39</v>
      </c>
      <c r="B41" s="30" t="s">
        <v>40</v>
      </c>
      <c r="C41" s="5" t="s">
        <v>91</v>
      </c>
      <c r="D41" s="17">
        <v>0.2</v>
      </c>
      <c r="E41" s="19"/>
      <c r="F41" s="18">
        <f t="shared" si="6"/>
        <v>0</v>
      </c>
    </row>
    <row r="42" spans="1:9" s="21" customFormat="1" ht="17.25" x14ac:dyDescent="0.25">
      <c r="A42" s="17" t="s">
        <v>41</v>
      </c>
      <c r="B42" s="30" t="s">
        <v>98</v>
      </c>
      <c r="C42" s="5" t="s">
        <v>91</v>
      </c>
      <c r="D42" s="17">
        <v>0.2</v>
      </c>
      <c r="E42" s="19"/>
      <c r="F42" s="18">
        <f>D42*E42</f>
        <v>0</v>
      </c>
    </row>
    <row r="43" spans="1:9" s="21" customFormat="1" x14ac:dyDescent="0.25">
      <c r="A43" s="17" t="s">
        <v>156</v>
      </c>
      <c r="B43" s="9" t="s">
        <v>155</v>
      </c>
      <c r="C43" s="17" t="s">
        <v>6</v>
      </c>
      <c r="D43" s="17">
        <v>2</v>
      </c>
      <c r="E43" s="20"/>
      <c r="F43" s="25">
        <f t="shared" si="6"/>
        <v>0</v>
      </c>
    </row>
    <row r="44" spans="1:9" s="21" customFormat="1" x14ac:dyDescent="0.25">
      <c r="A44" s="17" t="s">
        <v>13</v>
      </c>
      <c r="B44" s="9" t="s">
        <v>99</v>
      </c>
      <c r="C44" s="17" t="s">
        <v>45</v>
      </c>
      <c r="D44" s="17">
        <v>1</v>
      </c>
      <c r="E44" s="20"/>
      <c r="F44" s="25">
        <f t="shared" si="6"/>
        <v>0</v>
      </c>
    </row>
    <row r="45" spans="1:9" ht="18" customHeight="1" x14ac:dyDescent="0.25">
      <c r="A45" s="5" t="s">
        <v>10</v>
      </c>
      <c r="B45" s="8" t="s">
        <v>42</v>
      </c>
      <c r="C45" s="5" t="s">
        <v>9</v>
      </c>
      <c r="D45" s="17">
        <v>1</v>
      </c>
      <c r="E45" s="20"/>
      <c r="F45" s="18">
        <f t="shared" si="6"/>
        <v>0</v>
      </c>
    </row>
    <row r="46" spans="1:9" ht="18" customHeight="1" x14ac:dyDescent="0.25">
      <c r="A46" s="5" t="s">
        <v>7</v>
      </c>
      <c r="B46" s="8" t="s">
        <v>100</v>
      </c>
      <c r="C46" s="5"/>
      <c r="D46" s="62"/>
      <c r="E46" s="20"/>
      <c r="F46" s="18"/>
    </row>
    <row r="47" spans="1:9" s="3" customFormat="1" ht="15.75" customHeight="1" thickBot="1" x14ac:dyDescent="0.3">
      <c r="A47" s="7"/>
      <c r="C47" s="7"/>
      <c r="D47" s="7"/>
      <c r="E47" s="26" t="s">
        <v>11</v>
      </c>
      <c r="F47" s="46">
        <f>SUM(F30:F46)</f>
        <v>0</v>
      </c>
    </row>
    <row r="49" spans="1:9" ht="18" customHeight="1" x14ac:dyDescent="0.25"/>
    <row r="50" spans="1:9" ht="15.75" customHeight="1" x14ac:dyDescent="0.25">
      <c r="A50" s="11"/>
      <c r="B50" s="12" t="s">
        <v>46</v>
      </c>
      <c r="C50" s="11"/>
      <c r="D50" s="11"/>
      <c r="E50" s="13"/>
      <c r="F50" s="14"/>
    </row>
    <row r="51" spans="1:9" x14ac:dyDescent="0.25">
      <c r="A51" s="4" t="s">
        <v>0</v>
      </c>
      <c r="B51" s="1" t="s">
        <v>1</v>
      </c>
      <c r="C51" s="4" t="s">
        <v>2</v>
      </c>
      <c r="D51" s="4" t="s">
        <v>3</v>
      </c>
      <c r="E51" s="16" t="s">
        <v>4</v>
      </c>
      <c r="F51" s="16" t="s">
        <v>5</v>
      </c>
    </row>
    <row r="52" spans="1:9" s="21" customFormat="1" x14ac:dyDescent="0.25">
      <c r="A52" s="23" t="s">
        <v>106</v>
      </c>
      <c r="B52" s="31" t="s">
        <v>105</v>
      </c>
      <c r="C52" s="23" t="s">
        <v>6</v>
      </c>
      <c r="D52" s="23">
        <v>3</v>
      </c>
      <c r="E52" s="57"/>
      <c r="F52" s="20">
        <f t="shared" ref="F52" si="7">D52*E52</f>
        <v>0</v>
      </c>
    </row>
    <row r="53" spans="1:9" s="21" customFormat="1" x14ac:dyDescent="0.25">
      <c r="A53" s="23" t="s">
        <v>108</v>
      </c>
      <c r="B53" s="31" t="s">
        <v>107</v>
      </c>
      <c r="C53" s="23" t="s">
        <v>6</v>
      </c>
      <c r="D53" s="23">
        <v>160</v>
      </c>
      <c r="E53" s="57"/>
      <c r="F53" s="20">
        <f t="shared" ref="F53" si="8">D53*E53</f>
        <v>0</v>
      </c>
    </row>
    <row r="54" spans="1:9" s="21" customFormat="1" x14ac:dyDescent="0.25">
      <c r="A54" s="23" t="s">
        <v>110</v>
      </c>
      <c r="B54" s="31" t="s">
        <v>109</v>
      </c>
      <c r="C54" s="23" t="s">
        <v>6</v>
      </c>
      <c r="D54" s="23">
        <v>3</v>
      </c>
      <c r="E54" s="57"/>
      <c r="F54" s="20">
        <f>D54*E54</f>
        <v>0</v>
      </c>
    </row>
    <row r="55" spans="1:9" s="21" customFormat="1" x14ac:dyDescent="0.25">
      <c r="A55" s="23" t="s">
        <v>111</v>
      </c>
      <c r="B55" s="31" t="s">
        <v>112</v>
      </c>
      <c r="C55" s="23" t="s">
        <v>6</v>
      </c>
      <c r="D55" s="23">
        <v>160</v>
      </c>
      <c r="E55" s="57"/>
      <c r="F55" s="20">
        <f>D55*E55</f>
        <v>0</v>
      </c>
    </row>
    <row r="56" spans="1:9" ht="16.5" customHeight="1" x14ac:dyDescent="0.25">
      <c r="A56" s="5" t="s">
        <v>13</v>
      </c>
      <c r="B56" s="8" t="s">
        <v>114</v>
      </c>
      <c r="C56" s="17" t="s">
        <v>17</v>
      </c>
      <c r="D56" s="17">
        <v>0.2</v>
      </c>
      <c r="E56" s="19"/>
      <c r="F56" s="18">
        <f t="shared" ref="F56:F66" si="9">D56*E56</f>
        <v>0</v>
      </c>
      <c r="G56" s="21"/>
    </row>
    <row r="57" spans="1:9" s="21" customFormat="1" ht="18.75" customHeight="1" x14ac:dyDescent="0.25">
      <c r="A57" s="17" t="s">
        <v>119</v>
      </c>
      <c r="B57" s="30" t="s">
        <v>120</v>
      </c>
      <c r="C57" s="17" t="s">
        <v>94</v>
      </c>
      <c r="D57" s="17">
        <v>3</v>
      </c>
      <c r="E57" s="20"/>
      <c r="F57" s="20">
        <f>D57*E57</f>
        <v>0</v>
      </c>
    </row>
    <row r="58" spans="1:9" s="21" customFormat="1" ht="15.75" customHeight="1" x14ac:dyDescent="0.25">
      <c r="A58" s="17" t="s">
        <v>13</v>
      </c>
      <c r="B58" s="30" t="s">
        <v>118</v>
      </c>
      <c r="C58" s="17" t="s">
        <v>94</v>
      </c>
      <c r="D58" s="17">
        <v>3</v>
      </c>
      <c r="E58" s="20"/>
      <c r="F58" s="20">
        <f>D58*E58</f>
        <v>0</v>
      </c>
      <c r="I58" s="21" t="s">
        <v>22</v>
      </c>
    </row>
    <row r="59" spans="1:9" s="21" customFormat="1" ht="17.25" x14ac:dyDescent="0.25">
      <c r="A59" s="17" t="s">
        <v>13</v>
      </c>
      <c r="B59" s="9" t="s">
        <v>115</v>
      </c>
      <c r="C59" s="17" t="s">
        <v>17</v>
      </c>
      <c r="D59" s="17">
        <v>0.8</v>
      </c>
      <c r="E59" s="19"/>
      <c r="F59" s="25">
        <f t="shared" si="9"/>
        <v>0</v>
      </c>
    </row>
    <row r="60" spans="1:9" s="21" customFormat="1" ht="17.25" x14ac:dyDescent="0.25">
      <c r="A60" s="17" t="s">
        <v>39</v>
      </c>
      <c r="B60" s="30" t="s">
        <v>40</v>
      </c>
      <c r="C60" s="5" t="s">
        <v>17</v>
      </c>
      <c r="D60" s="17">
        <v>0.8</v>
      </c>
      <c r="E60" s="19"/>
      <c r="F60" s="18">
        <f>D60*E60</f>
        <v>0</v>
      </c>
    </row>
    <row r="61" spans="1:9" s="21" customFormat="1" ht="17.25" x14ac:dyDescent="0.25">
      <c r="A61" s="17" t="s">
        <v>41</v>
      </c>
      <c r="B61" s="30" t="s">
        <v>98</v>
      </c>
      <c r="C61" s="5" t="s">
        <v>17</v>
      </c>
      <c r="D61" s="17">
        <v>0.8</v>
      </c>
      <c r="E61" s="19"/>
      <c r="F61" s="18">
        <f>D61*E61</f>
        <v>0</v>
      </c>
    </row>
    <row r="62" spans="1:9" s="21" customFormat="1" ht="17.25" x14ac:dyDescent="0.25">
      <c r="A62" s="17" t="s">
        <v>63</v>
      </c>
      <c r="B62" s="9" t="s">
        <v>116</v>
      </c>
      <c r="C62" s="17" t="s">
        <v>8</v>
      </c>
      <c r="D62" s="17">
        <v>37</v>
      </c>
      <c r="E62" s="20"/>
      <c r="F62" s="20">
        <f t="shared" ref="F62" si="10">D62*E62</f>
        <v>0</v>
      </c>
    </row>
    <row r="63" spans="1:9" s="21" customFormat="1" ht="17.25" x14ac:dyDescent="0.25">
      <c r="A63" s="17" t="s">
        <v>13</v>
      </c>
      <c r="B63" s="9" t="s">
        <v>47</v>
      </c>
      <c r="C63" s="5" t="s">
        <v>17</v>
      </c>
      <c r="D63" s="17">
        <v>3.7</v>
      </c>
      <c r="E63" s="19"/>
      <c r="F63" s="25">
        <f t="shared" si="9"/>
        <v>0</v>
      </c>
    </row>
    <row r="64" spans="1:9" s="21" customFormat="1" ht="17.25" x14ac:dyDescent="0.25">
      <c r="A64" s="17" t="s">
        <v>64</v>
      </c>
      <c r="B64" s="9" t="s">
        <v>117</v>
      </c>
      <c r="C64" s="17" t="s">
        <v>8</v>
      </c>
      <c r="D64" s="17">
        <v>37</v>
      </c>
      <c r="E64" s="20"/>
      <c r="F64" s="25">
        <f t="shared" ref="F64" si="11">D64*E64</f>
        <v>0</v>
      </c>
    </row>
    <row r="65" spans="1:7" s="21" customFormat="1" x14ac:dyDescent="0.25">
      <c r="A65" s="17" t="s">
        <v>13</v>
      </c>
      <c r="B65" s="9" t="s">
        <v>48</v>
      </c>
      <c r="C65" s="17" t="s">
        <v>45</v>
      </c>
      <c r="D65" s="17">
        <v>1</v>
      </c>
      <c r="E65" s="20"/>
      <c r="F65" s="25">
        <f t="shared" si="9"/>
        <v>0</v>
      </c>
    </row>
    <row r="66" spans="1:7" ht="18.75" customHeight="1" x14ac:dyDescent="0.25">
      <c r="A66" s="5" t="s">
        <v>10</v>
      </c>
      <c r="B66" s="8" t="s">
        <v>42</v>
      </c>
      <c r="C66" s="5" t="s">
        <v>9</v>
      </c>
      <c r="D66" s="17">
        <v>4.5</v>
      </c>
      <c r="E66" s="20"/>
      <c r="F66" s="18">
        <f t="shared" si="9"/>
        <v>0</v>
      </c>
    </row>
    <row r="67" spans="1:7" ht="17.25" customHeight="1" thickBot="1" x14ac:dyDescent="0.3">
      <c r="A67" s="5" t="s">
        <v>7</v>
      </c>
      <c r="B67" s="8" t="s">
        <v>69</v>
      </c>
      <c r="C67" s="5"/>
      <c r="D67" s="17"/>
      <c r="E67" s="20"/>
      <c r="F67" s="20"/>
    </row>
    <row r="68" spans="1:7" ht="15.75" thickBot="1" x14ac:dyDescent="0.3">
      <c r="E68" s="58" t="s">
        <v>11</v>
      </c>
      <c r="F68" s="27">
        <f>SUM(F52:F67)</f>
        <v>0</v>
      </c>
    </row>
    <row r="69" spans="1:7" x14ac:dyDescent="0.25">
      <c r="B69" t="s">
        <v>113</v>
      </c>
      <c r="E69" s="26"/>
      <c r="F69" s="42"/>
    </row>
    <row r="70" spans="1:7" ht="32.25" customHeight="1" x14ac:dyDescent="0.25"/>
    <row r="71" spans="1:7" ht="16.5" customHeight="1" x14ac:dyDescent="0.25">
      <c r="A71" s="11"/>
      <c r="B71" s="12" t="s">
        <v>36</v>
      </c>
      <c r="C71" s="11"/>
      <c r="D71" s="11"/>
      <c r="E71" s="13"/>
      <c r="F71" s="14"/>
    </row>
    <row r="72" spans="1:7" x14ac:dyDescent="0.25">
      <c r="A72" s="4" t="s">
        <v>0</v>
      </c>
      <c r="B72" s="1" t="s">
        <v>1</v>
      </c>
      <c r="C72" s="4" t="s">
        <v>2</v>
      </c>
      <c r="D72" s="4" t="s">
        <v>3</v>
      </c>
      <c r="E72" s="15" t="s">
        <v>4</v>
      </c>
      <c r="F72" s="16" t="s">
        <v>5</v>
      </c>
    </row>
    <row r="73" spans="1:7" ht="18.75" customHeight="1" x14ac:dyDescent="0.25">
      <c r="A73" s="5" t="s">
        <v>79</v>
      </c>
      <c r="B73" s="8" t="s">
        <v>80</v>
      </c>
      <c r="C73" s="17" t="s">
        <v>81</v>
      </c>
      <c r="D73" s="5">
        <v>13</v>
      </c>
      <c r="E73" s="19"/>
      <c r="F73" s="18">
        <f t="shared" ref="F73:F74" si="12">D73*E73</f>
        <v>0</v>
      </c>
      <c r="G73" s="21"/>
    </row>
    <row r="74" spans="1:7" ht="16.5" customHeight="1" x14ac:dyDescent="0.25">
      <c r="A74" s="5" t="s">
        <v>13</v>
      </c>
      <c r="B74" s="8" t="s">
        <v>82</v>
      </c>
      <c r="C74" s="17" t="s">
        <v>21</v>
      </c>
      <c r="D74" s="5">
        <v>0.4</v>
      </c>
      <c r="E74" s="20"/>
      <c r="F74" s="18">
        <f t="shared" si="12"/>
        <v>0</v>
      </c>
      <c r="G74" s="21"/>
    </row>
    <row r="75" spans="1:7" s="21" customFormat="1" ht="17.25" x14ac:dyDescent="0.25">
      <c r="A75" s="17" t="s">
        <v>23</v>
      </c>
      <c r="B75" s="9" t="s">
        <v>35</v>
      </c>
      <c r="C75" s="17" t="s">
        <v>8</v>
      </c>
      <c r="D75" s="17">
        <v>13</v>
      </c>
      <c r="E75" s="20"/>
      <c r="F75" s="20">
        <f>D75*E75</f>
        <v>0</v>
      </c>
    </row>
    <row r="76" spans="1:7" s="21" customFormat="1" ht="17.25" x14ac:dyDescent="0.25">
      <c r="A76" s="17" t="s">
        <v>24</v>
      </c>
      <c r="B76" s="30" t="s">
        <v>25</v>
      </c>
      <c r="C76" s="17" t="s">
        <v>8</v>
      </c>
      <c r="D76" s="17">
        <v>13</v>
      </c>
      <c r="E76" s="20"/>
      <c r="F76" s="20">
        <f t="shared" ref="F76:F77" si="13">D76*E76</f>
        <v>0</v>
      </c>
    </row>
    <row r="77" spans="1:7" s="21" customFormat="1" ht="17.25" x14ac:dyDescent="0.25">
      <c r="A77" s="17" t="s">
        <v>26</v>
      </c>
      <c r="B77" s="30" t="s">
        <v>38</v>
      </c>
      <c r="C77" s="17" t="s">
        <v>8</v>
      </c>
      <c r="D77" s="17">
        <v>13</v>
      </c>
      <c r="E77" s="20"/>
      <c r="F77" s="20">
        <f t="shared" si="13"/>
        <v>0</v>
      </c>
    </row>
    <row r="78" spans="1:7" s="21" customFormat="1" x14ac:dyDescent="0.25">
      <c r="A78" s="17" t="s">
        <v>13</v>
      </c>
      <c r="B78" s="30" t="s">
        <v>27</v>
      </c>
      <c r="C78" s="17" t="s">
        <v>14</v>
      </c>
      <c r="D78" s="17">
        <v>5.0000000000000001E-3</v>
      </c>
      <c r="E78" s="19"/>
      <c r="F78" s="20">
        <f t="shared" ref="F78" si="14">D78*E78</f>
        <v>0</v>
      </c>
    </row>
    <row r="79" spans="1:7" s="21" customFormat="1" x14ac:dyDescent="0.25">
      <c r="A79" s="23" t="s">
        <v>10</v>
      </c>
      <c r="B79" s="31" t="s">
        <v>70</v>
      </c>
      <c r="C79" s="17" t="s">
        <v>9</v>
      </c>
      <c r="D79" s="76">
        <v>6.0000000000000001E-3</v>
      </c>
      <c r="E79" s="20"/>
      <c r="F79" s="20">
        <f>D79*E79</f>
        <v>0</v>
      </c>
    </row>
    <row r="80" spans="1:7" ht="17.25" customHeight="1" x14ac:dyDescent="0.25">
      <c r="A80" s="5" t="s">
        <v>7</v>
      </c>
      <c r="B80" s="8" t="s">
        <v>69</v>
      </c>
      <c r="C80" s="5"/>
      <c r="D80" s="17"/>
      <c r="E80" s="20"/>
      <c r="F80" s="20"/>
    </row>
    <row r="81" spans="5:6" ht="19.5" customHeight="1" thickBot="1" x14ac:dyDescent="0.3">
      <c r="E81" s="26" t="s">
        <v>11</v>
      </c>
      <c r="F81" s="46">
        <f>SUM(F73:F80)</f>
        <v>0</v>
      </c>
    </row>
  </sheetData>
  <pageMargins left="0.70866141732283472" right="0.31496062992125984" top="1.5748031496062993" bottom="0.98425196850393704" header="0.98425196850393704" footer="0.31496062992125984"/>
  <pageSetup paperSize="9" scale="85" orientation="landscape" horizontalDpi="4294967294" verticalDpi="0" r:id="rId1"/>
  <headerFooter>
    <oddHeader xml:space="preserve">&amp;LRekonstrukce opěrné stěny vč. přilehlé komunikace Tálínská&amp;RSADOVÉ ÚPRAVY </oddHeader>
    <oddFooter xml:space="preserve">&amp;LJENA, projekce@jena.cz&amp;R&amp;P+2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F22" sqref="F22"/>
    </sheetView>
  </sheetViews>
  <sheetFormatPr defaultRowHeight="15" x14ac:dyDescent="0.25"/>
  <cols>
    <col min="1" max="1" width="6.85546875" customWidth="1"/>
    <col min="2" max="2" width="32.7109375" customWidth="1"/>
    <col min="3" max="3" width="13.140625" customWidth="1"/>
    <col min="4" max="4" width="10.28515625" customWidth="1"/>
    <col min="5" max="5" width="10.7109375" customWidth="1"/>
    <col min="6" max="6" width="10.42578125" customWidth="1"/>
    <col min="7" max="7" width="13.7109375" customWidth="1"/>
  </cols>
  <sheetData>
    <row r="1" spans="1:7" ht="37.5" customHeight="1" x14ac:dyDescent="0.25"/>
    <row r="2" spans="1:7" x14ac:dyDescent="0.25">
      <c r="B2" s="37" t="s">
        <v>54</v>
      </c>
    </row>
    <row r="3" spans="1:7" ht="23.25" customHeight="1" x14ac:dyDescent="0.25">
      <c r="B3" s="37"/>
    </row>
    <row r="4" spans="1:7" ht="14.25" customHeight="1" x14ac:dyDescent="0.25">
      <c r="A4" s="73"/>
      <c r="B4" s="74" t="s">
        <v>141</v>
      </c>
      <c r="C4" s="73"/>
      <c r="D4" s="73"/>
      <c r="E4" s="73"/>
      <c r="F4" s="73"/>
      <c r="G4" s="73"/>
    </row>
    <row r="5" spans="1:7" x14ac:dyDescent="0.25">
      <c r="A5" s="69" t="s">
        <v>126</v>
      </c>
      <c r="B5" s="70" t="s">
        <v>50</v>
      </c>
      <c r="C5" s="70" t="s">
        <v>51</v>
      </c>
      <c r="D5" s="69" t="s">
        <v>52</v>
      </c>
      <c r="E5" s="69" t="s">
        <v>53</v>
      </c>
      <c r="F5" s="69" t="s">
        <v>55</v>
      </c>
      <c r="G5" s="69" t="s">
        <v>5</v>
      </c>
    </row>
    <row r="6" spans="1:7" ht="15.75" thickBot="1" x14ac:dyDescent="0.3">
      <c r="A6" s="5" t="s">
        <v>127</v>
      </c>
      <c r="B6" s="2" t="s">
        <v>128</v>
      </c>
      <c r="C6" s="2" t="s">
        <v>129</v>
      </c>
      <c r="D6" s="5" t="s">
        <v>130</v>
      </c>
      <c r="E6" s="5">
        <v>2</v>
      </c>
      <c r="F6" s="72"/>
      <c r="G6" s="63">
        <f t="shared" ref="G6:G12" si="0">E6*F6</f>
        <v>0</v>
      </c>
    </row>
    <row r="7" spans="1:7" ht="15.75" thickBot="1" x14ac:dyDescent="0.3">
      <c r="B7" s="37"/>
      <c r="F7" s="21"/>
      <c r="G7" s="64">
        <f>SUM(G6)</f>
        <v>0</v>
      </c>
    </row>
    <row r="8" spans="1:7" x14ac:dyDescent="0.25">
      <c r="B8" s="37"/>
      <c r="F8" s="21"/>
      <c r="G8" s="71"/>
    </row>
    <row r="9" spans="1:7" x14ac:dyDescent="0.25">
      <c r="A9" s="73"/>
      <c r="B9" s="74" t="s">
        <v>142</v>
      </c>
      <c r="C9" s="73"/>
      <c r="D9" s="73"/>
      <c r="E9" s="73"/>
      <c r="F9" s="73"/>
      <c r="G9" s="75"/>
    </row>
    <row r="10" spans="1:7" x14ac:dyDescent="0.25">
      <c r="A10" s="5" t="s">
        <v>131</v>
      </c>
      <c r="B10" s="2" t="s">
        <v>154</v>
      </c>
      <c r="C10" s="2" t="s">
        <v>132</v>
      </c>
      <c r="D10" s="5" t="s">
        <v>56</v>
      </c>
      <c r="E10" s="5">
        <v>3</v>
      </c>
      <c r="F10" s="72"/>
      <c r="G10" s="63">
        <f t="shared" si="0"/>
        <v>0</v>
      </c>
    </row>
    <row r="11" spans="1:7" x14ac:dyDescent="0.25">
      <c r="A11" s="5" t="s">
        <v>133</v>
      </c>
      <c r="B11" s="2" t="s">
        <v>134</v>
      </c>
      <c r="C11" s="2" t="s">
        <v>135</v>
      </c>
      <c r="D11" s="5" t="s">
        <v>136</v>
      </c>
      <c r="E11" s="5">
        <v>30</v>
      </c>
      <c r="F11" s="72"/>
      <c r="G11" s="63">
        <f t="shared" si="0"/>
        <v>0</v>
      </c>
    </row>
    <row r="12" spans="1:7" ht="15.75" thickBot="1" x14ac:dyDescent="0.3">
      <c r="A12" s="5" t="s">
        <v>137</v>
      </c>
      <c r="B12" s="2" t="s">
        <v>138</v>
      </c>
      <c r="C12" s="2" t="s">
        <v>139</v>
      </c>
      <c r="D12" s="5" t="s">
        <v>140</v>
      </c>
      <c r="E12" s="5">
        <v>130</v>
      </c>
      <c r="F12" s="72"/>
      <c r="G12" s="63">
        <f t="shared" si="0"/>
        <v>0</v>
      </c>
    </row>
    <row r="13" spans="1:7" ht="15.75" thickBot="1" x14ac:dyDescent="0.3">
      <c r="G13" s="64">
        <f>SUM(G10:G12)</f>
        <v>0</v>
      </c>
    </row>
  </sheetData>
  <pageMargins left="0.70866141732283472" right="0.70866141732283472" top="0.98425196850393704" bottom="0.78740157480314965" header="0.70866141732283472" footer="0.31496062992125984"/>
  <pageSetup paperSize="9" scale="95" orientation="landscape" r:id="rId1"/>
  <headerFooter>
    <oddHeader xml:space="preserve">&amp;LRekonstrukce opěrné stěny vč. přilehlé komunikace Tálínská&amp;RSADOVÉ ÚPRAVY </oddHeader>
    <oddFooter>&amp;LJENA, projekce@jena.cz&amp;R6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rekapitulace</vt:lpstr>
      <vt:lpstr>kaceni</vt:lpstr>
      <vt:lpstr>montáž</vt:lpstr>
      <vt:lpstr>rostliny</vt:lpstr>
      <vt:lpstr>montáž!Oblast_tisku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Věrka</dc:creator>
  <cp:lastModifiedBy>Aleš Kraus</cp:lastModifiedBy>
  <cp:lastPrinted>2019-02-26T12:19:16Z</cp:lastPrinted>
  <dcterms:created xsi:type="dcterms:W3CDTF">2017-01-22T16:26:42Z</dcterms:created>
  <dcterms:modified xsi:type="dcterms:W3CDTF">2019-02-27T14:31:58Z</dcterms:modified>
</cp:coreProperties>
</file>